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13_ncr:1_{7F3AB8E8-1A1B-4A0D-B797-964BF8B63012}" xr6:coauthVersionLast="45" xr6:coauthVersionMax="45" xr10:uidLastSave="{00000000-0000-0000-0000-000000000000}"/>
  <bookViews>
    <workbookView xWindow="-120" yWindow="-120" windowWidth="51840" windowHeight="21240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Input'!$A$1:$H$41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4" l="1"/>
  <c r="D58" i="4"/>
  <c r="E13" i="4" l="1"/>
  <c r="D13" i="4"/>
  <c r="H14" i="4"/>
  <c r="G14" i="4"/>
  <c r="E12" i="4"/>
  <c r="D12" i="4"/>
  <c r="G15" i="4" l="1"/>
  <c r="D14" i="4"/>
  <c r="E14" i="4"/>
  <c r="D15" i="4" s="1"/>
  <c r="D68" i="4"/>
  <c r="D69" i="4"/>
  <c r="D57" i="4"/>
  <c r="C66" i="4" l="1"/>
  <c r="B66" i="4"/>
  <c r="B7" i="4" l="1"/>
  <c r="A60" i="4"/>
  <c r="A48" i="4"/>
  <c r="B13" i="3"/>
  <c r="B50" i="4"/>
  <c r="M16" i="5" l="1"/>
  <c r="M8" i="5"/>
  <c r="B51" i="4" l="1"/>
  <c r="C51" i="4"/>
  <c r="B52" i="4"/>
  <c r="C52" i="4"/>
  <c r="B53" i="4"/>
  <c r="C53" i="4"/>
  <c r="B54" i="4"/>
  <c r="C54" i="4"/>
  <c r="C50" i="4"/>
  <c r="C63" i="4"/>
  <c r="C64" i="4"/>
  <c r="C65" i="4"/>
  <c r="C62" i="4"/>
  <c r="B63" i="4"/>
  <c r="B64" i="4"/>
  <c r="B65" i="4"/>
  <c r="N6" i="4" s="1"/>
  <c r="B62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62" i="4"/>
  <c r="D65" i="4"/>
  <c r="D50" i="4"/>
  <c r="D64" i="4"/>
  <c r="D67" i="4"/>
  <c r="D63" i="4"/>
  <c r="D66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<sst xmlns="http://schemas.openxmlformats.org/spreadsheetml/2006/main" count="129" uniqueCount="53">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</sst>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Summary!$A$60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Summary!$A$62:$A$68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Summary!$C$62:$C$68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Summary!$A$62:$A$68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Summary!$B$62:$B$68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79"/>
  <sheetViews>
    <sheetView tabSelected="1" zoomScale="90" zoomScaleNormal="90" zoomScaleSheetLayoutView="90" workbookViewId="0">
      <selection activeCell="G14" sqref="G1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40</v>
      </c>
      <c r="C4" s="11"/>
      <c r="D4" s="54" t="s">
        <v>6</v>
      </c>
      <c r="E4" s="54"/>
      <c r="F4" s="16"/>
      <c r="G4" s="54" t="s">
        <v>7</v>
      </c>
      <c r="H4" s="54"/>
      <c r="I4" s="16"/>
      <c r="J4" s="54" t="s">
        <v>8</v>
      </c>
      <c r="K4" s="54"/>
      <c r="L4" s="16"/>
      <c r="M4" s="54" t="s">
        <v>2</v>
      </c>
      <c r="N4" s="54"/>
      <c r="O4" s="16"/>
      <c r="P4" s="54" t="s">
        <v>9</v>
      </c>
      <c r="Q4" s="54"/>
      <c r="R4" s="16"/>
      <c r="S4" s="54" t="s">
        <v>10</v>
      </c>
      <c r="T4" s="54"/>
      <c r="U4" s="16"/>
      <c r="V4" s="54" t="s">
        <v>11</v>
      </c>
      <c r="W4" s="54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A60</f>
        <v>Non-Residential Deliveries (kWh)</v>
      </c>
      <c r="C6" s="11"/>
      <c r="D6" s="15">
        <f>C62</f>
        <v>476112</v>
      </c>
      <c r="E6" s="14">
        <f>B62</f>
        <v>478521</v>
      </c>
      <c r="G6" s="15">
        <f>C63</f>
        <v>518215</v>
      </c>
      <c r="H6" s="14">
        <f>B63</f>
        <v>491644</v>
      </c>
      <c r="J6" s="15">
        <f>C64</f>
        <v>465518</v>
      </c>
      <c r="K6" s="14">
        <f>B64</f>
        <v>450294</v>
      </c>
      <c r="M6" s="15">
        <f>C65</f>
        <v>679342</v>
      </c>
      <c r="N6" s="14">
        <f>B65</f>
        <v>494447</v>
      </c>
      <c r="P6" s="15">
        <f>C66</f>
        <v>927597</v>
      </c>
      <c r="Q6" s="14">
        <f>B66</f>
        <v>643205</v>
      </c>
      <c r="S6" s="15">
        <f>C67</f>
        <v>1559898</v>
      </c>
      <c r="T6" s="14">
        <f>B67</f>
        <v>1114742</v>
      </c>
      <c r="V6" s="15">
        <f>C68</f>
        <v>1540109</v>
      </c>
      <c r="W6" s="14">
        <f>B68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42</v>
      </c>
      <c r="C8" s="11"/>
      <c r="D8" s="53">
        <f>E7/D7-1</f>
        <v>-8.3664774737796099E-3</v>
      </c>
      <c r="E8" s="53"/>
      <c r="F8" s="19"/>
      <c r="G8" s="53">
        <f>H7/G7-1</f>
        <v>-3.6395599018103408E-2</v>
      </c>
      <c r="H8" s="53"/>
      <c r="I8" s="19"/>
      <c r="J8" s="53">
        <f>K7/J7-1</f>
        <v>4.0033437101960612E-3</v>
      </c>
      <c r="K8" s="53"/>
      <c r="L8" s="19"/>
      <c r="M8" s="53">
        <f>N7/M7-1</f>
        <v>-0.21417491079250439</v>
      </c>
      <c r="N8" s="53"/>
      <c r="O8" s="19"/>
      <c r="P8" s="53">
        <f>Q7/P7-1</f>
        <v>-5.6147358546609349E-2</v>
      </c>
      <c r="Q8" s="53"/>
      <c r="R8" s="19"/>
      <c r="S8" s="53">
        <f>T7/S7-1</f>
        <v>-1.5546282263544708E-2</v>
      </c>
      <c r="T8" s="53"/>
      <c r="U8" s="19"/>
      <c r="V8" s="53">
        <f>W7/V7-1</f>
        <v>4.0619077700568607E-2</v>
      </c>
      <c r="W8" s="53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40</v>
      </c>
      <c r="C11" s="11"/>
      <c r="D11" s="54" t="s">
        <v>46</v>
      </c>
      <c r="E11" s="54"/>
      <c r="F11" s="48"/>
      <c r="G11" s="54" t="s">
        <v>47</v>
      </c>
      <c r="H11" s="54"/>
      <c r="I11" s="48"/>
      <c r="J11" s="54" t="s">
        <v>48</v>
      </c>
      <c r="K11" s="54"/>
      <c r="L11" s="48"/>
      <c r="M11" s="54" t="s">
        <v>49</v>
      </c>
      <c r="N11" s="54"/>
      <c r="O11" s="48"/>
      <c r="P11" s="54"/>
      <c r="Q11" s="54"/>
      <c r="R11" s="48"/>
      <c r="S11" s="54"/>
      <c r="T11" s="54"/>
      <c r="U11" s="48"/>
      <c r="V11" s="54"/>
      <c r="W11" s="54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50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/>
      <c r="K12" s="14"/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51</v>
      </c>
      <c r="C13" s="11"/>
      <c r="D13" s="15">
        <f>C68</f>
        <v>1540109</v>
      </c>
      <c r="E13" s="14">
        <f>B68</f>
        <v>1207707</v>
      </c>
      <c r="G13" s="15">
        <v>619499</v>
      </c>
      <c r="H13" s="14">
        <v>456173</v>
      </c>
      <c r="J13" s="15"/>
      <c r="K13" s="14"/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52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42</v>
      </c>
      <c r="C15" s="11"/>
      <c r="D15" s="53">
        <f>E14/D14-1</f>
        <v>4.0619077700568607E-2</v>
      </c>
      <c r="E15" s="53"/>
      <c r="F15" s="19"/>
      <c r="G15" s="53">
        <f>H14/G14-1</f>
        <v>6.450002885983297E-2</v>
      </c>
      <c r="H15" s="53"/>
      <c r="I15" s="19"/>
      <c r="J15" s="53"/>
      <c r="K15" s="53"/>
      <c r="L15" s="19"/>
      <c r="M15" s="53"/>
      <c r="N15" s="53"/>
      <c r="O15" s="19"/>
      <c r="P15" s="53"/>
      <c r="Q15" s="53"/>
      <c r="R15" s="19"/>
      <c r="S15" s="53"/>
      <c r="T15" s="53"/>
      <c r="U15" s="19"/>
      <c r="V15" s="53"/>
      <c r="W15" s="53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5" t="s">
        <v>17</v>
      </c>
      <c r="B36" s="55"/>
      <c r="C36" s="55"/>
      <c r="D36" s="55"/>
      <c r="E36" s="55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58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46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47</v>
      </c>
      <c r="B58" s="6">
        <v>484399</v>
      </c>
      <c r="C58" s="6">
        <v>264032</v>
      </c>
      <c r="D58" s="4">
        <f t="shared" si="0"/>
        <v>1.8346223185068478</v>
      </c>
    </row>
    <row r="60" spans="1:21" x14ac:dyDescent="0.25">
      <c r="A60" s="7" t="str">
        <f>"Non-Residential Deliveries ("&amp;'Consumption Input'!$C$9&amp;")"</f>
        <v>Non-Residential Deliveries (kWh)</v>
      </c>
    </row>
    <row r="61" spans="1:21" x14ac:dyDescent="0.25">
      <c r="A61" s="2" t="s">
        <v>3</v>
      </c>
      <c r="B61" s="3" t="s">
        <v>0</v>
      </c>
      <c r="C61" s="3" t="s">
        <v>1</v>
      </c>
    </row>
    <row r="62" spans="1:21" x14ac:dyDescent="0.25">
      <c r="A62" s="1" t="s">
        <v>6</v>
      </c>
      <c r="B62" s="6">
        <f>'Consumption Input'!G17</f>
        <v>478521</v>
      </c>
      <c r="C62" s="6">
        <f>'Consumption Input'!C17</f>
        <v>476112</v>
      </c>
      <c r="D62" s="4">
        <f>B62/C62</f>
        <v>1.0050597338441376</v>
      </c>
      <c r="E62" s="4"/>
      <c r="F62" s="4"/>
      <c r="I62" s="4"/>
      <c r="L62" s="4"/>
      <c r="O62" s="4"/>
      <c r="R62" s="4"/>
      <c r="U62" s="4"/>
    </row>
    <row r="63" spans="1:21" x14ac:dyDescent="0.25">
      <c r="A63" s="1" t="s">
        <v>7</v>
      </c>
      <c r="B63" s="6">
        <f>'Consumption Input'!G18</f>
        <v>491644</v>
      </c>
      <c r="C63" s="6">
        <f>'Consumption Input'!C18</f>
        <v>518215</v>
      </c>
      <c r="D63" s="4">
        <f t="shared" ref="D63:D70" si="1">B63/C63</f>
        <v>0.94872591491948322</v>
      </c>
      <c r="E63" s="4"/>
      <c r="F63" s="4"/>
      <c r="I63" s="4"/>
      <c r="L63" s="4"/>
      <c r="O63" s="4"/>
      <c r="R63" s="4"/>
      <c r="U63" s="4"/>
    </row>
    <row r="64" spans="1:21" x14ac:dyDescent="0.25">
      <c r="A64" s="1" t="s">
        <v>8</v>
      </c>
      <c r="B64" s="6">
        <f>'Consumption Input'!G19</f>
        <v>450294</v>
      </c>
      <c r="C64" s="6">
        <f>'Consumption Input'!C19</f>
        <v>465518</v>
      </c>
      <c r="D64" s="4">
        <f t="shared" si="1"/>
        <v>0.96729664588694741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2</v>
      </c>
      <c r="B65" s="6">
        <f>'Consumption Input'!G20</f>
        <v>494447</v>
      </c>
      <c r="C65" s="6">
        <f>'Consumption Input'!C20</f>
        <v>679342</v>
      </c>
      <c r="D65" s="4">
        <f t="shared" si="1"/>
        <v>0.72783222588916918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'Consumption Input'!G21</f>
        <v>643205</v>
      </c>
      <c r="C66" s="6">
        <f>'Consumption Input'!C21</f>
        <v>927597</v>
      </c>
      <c r="D66" s="4">
        <f t="shared" si="1"/>
        <v>0.69340996143799516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v>1114742</v>
      </c>
      <c r="C67" s="6">
        <v>1559898</v>
      </c>
      <c r="D67" s="4">
        <f t="shared" si="1"/>
        <v>0.71462493060443699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49">
        <v>1207707</v>
      </c>
      <c r="C68" s="49">
        <v>1540109</v>
      </c>
      <c r="D68" s="4">
        <f t="shared" si="1"/>
        <v>0.78416982174638283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46</v>
      </c>
      <c r="B69" s="50">
        <v>770651</v>
      </c>
      <c r="C69" s="50">
        <v>956027</v>
      </c>
      <c r="D69" s="4">
        <f t="shared" si="1"/>
        <v>0.80609752653429245</v>
      </c>
    </row>
    <row r="70" spans="1:21" x14ac:dyDescent="0.25">
      <c r="A70" s="1" t="s">
        <v>47</v>
      </c>
      <c r="B70" s="49">
        <v>456173</v>
      </c>
      <c r="C70" s="49">
        <v>619499</v>
      </c>
      <c r="D70" s="4">
        <f t="shared" si="1"/>
        <v>0.73635792793854393</v>
      </c>
    </row>
    <row r="71" spans="1:21" x14ac:dyDescent="0.25">
      <c r="A71" s="7"/>
    </row>
    <row r="72" spans="1:21" x14ac:dyDescent="0.25">
      <c r="A72" s="2"/>
      <c r="B72" s="3"/>
      <c r="C72" s="3"/>
    </row>
    <row r="73" spans="1:21" x14ac:dyDescent="0.25">
      <c r="A73" s="1"/>
      <c r="B73" s="6"/>
      <c r="C73" s="6"/>
      <c r="D73" s="4"/>
      <c r="E73" s="4"/>
      <c r="F73" s="4"/>
      <c r="I73" s="4"/>
      <c r="L73" s="4"/>
      <c r="O73" s="4"/>
      <c r="R73" s="4"/>
      <c r="U73" s="4"/>
    </row>
    <row r="74" spans="1:21" x14ac:dyDescent="0.25">
      <c r="A74" s="1"/>
      <c r="B74" s="6"/>
      <c r="C74" s="6"/>
      <c r="D74" s="4"/>
      <c r="E74" s="4"/>
      <c r="F74" s="4"/>
      <c r="I74" s="4"/>
      <c r="L74" s="4"/>
      <c r="O74" s="4"/>
      <c r="R74" s="4"/>
      <c r="U74" s="4"/>
    </row>
    <row r="75" spans="1:21" x14ac:dyDescent="0.25">
      <c r="A75" s="1"/>
      <c r="B75" s="6"/>
      <c r="C75" s="6"/>
      <c r="D75" s="4"/>
      <c r="E75" s="4"/>
      <c r="F75" s="4"/>
      <c r="I75" s="4"/>
      <c r="L75" s="4"/>
      <c r="O75" s="4"/>
      <c r="R75" s="4"/>
      <c r="U75" s="4"/>
    </row>
    <row r="76" spans="1:21" x14ac:dyDescent="0.25">
      <c r="A76" s="1"/>
      <c r="B76" s="6"/>
      <c r="C76" s="6"/>
      <c r="D76" s="4"/>
      <c r="E76" s="4"/>
      <c r="F76" s="4"/>
      <c r="I76" s="4"/>
      <c r="L76" s="4"/>
      <c r="O76" s="4"/>
      <c r="R76" s="4"/>
      <c r="U76" s="4"/>
    </row>
    <row r="77" spans="1:21" x14ac:dyDescent="0.25">
      <c r="A77" s="1"/>
      <c r="B77" s="6"/>
      <c r="C77" s="6"/>
      <c r="D77" s="4"/>
      <c r="E77" s="4"/>
      <c r="F77" s="4"/>
      <c r="I77" s="4"/>
      <c r="L77" s="4"/>
      <c r="O77" s="4"/>
      <c r="R77" s="4"/>
      <c r="U77" s="4"/>
    </row>
    <row r="78" spans="1:21" x14ac:dyDescent="0.25">
      <c r="A78" s="1"/>
      <c r="B78" s="6"/>
      <c r="C78" s="6"/>
      <c r="D78" s="4"/>
      <c r="E78" s="4"/>
      <c r="F78" s="4"/>
      <c r="I78" s="4"/>
      <c r="L78" s="4"/>
      <c r="O78" s="4"/>
      <c r="R78" s="4"/>
      <c r="U78" s="4"/>
    </row>
    <row r="79" spans="1:21" x14ac:dyDescent="0.25">
      <c r="A79" s="1"/>
      <c r="B79" s="6"/>
      <c r="C79" s="6"/>
      <c r="D79" s="4"/>
      <c r="E79" s="4"/>
      <c r="F79" s="4"/>
      <c r="I79" s="4"/>
      <c r="L79" s="4"/>
      <c r="O79" s="4"/>
      <c r="R79" s="4"/>
      <c r="U79" s="4"/>
    </row>
  </sheetData>
  <mergeCells count="30">
    <mergeCell ref="V11:W11"/>
    <mergeCell ref="D15:E15"/>
    <mergeCell ref="G15:H15"/>
    <mergeCell ref="J15:K15"/>
    <mergeCell ref="M15:N15"/>
    <mergeCell ref="P15:Q15"/>
    <mergeCell ref="S15:T15"/>
    <mergeCell ref="V15:W15"/>
    <mergeCell ref="A36:E36"/>
    <mergeCell ref="V8:W8"/>
    <mergeCell ref="D8:E8"/>
    <mergeCell ref="G8:H8"/>
    <mergeCell ref="J8:K8"/>
    <mergeCell ref="M8:N8"/>
    <mergeCell ref="D11:E11"/>
    <mergeCell ref="G11:H11"/>
    <mergeCell ref="J11:K11"/>
    <mergeCell ref="M11:N11"/>
    <mergeCell ref="P11:Q11"/>
    <mergeCell ref="S11:T11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89"/>
  <sheetViews>
    <sheetView showGridLines="0" zoomScaleNormal="100" workbookViewId="0">
      <selection activeCell="G26" sqref="G26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16</v>
      </c>
      <c r="B1" s="60"/>
      <c r="C1" s="60"/>
      <c r="D1" s="60"/>
      <c r="E1" s="60"/>
      <c r="F1" s="60"/>
      <c r="G1" s="60"/>
      <c r="H1" s="6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1" t="str">
        <f>C8</f>
        <v>Block Island Utility District</v>
      </c>
      <c r="D5" s="61"/>
      <c r="E5" s="61"/>
      <c r="F5" s="61"/>
      <c r="G5" s="61"/>
      <c r="H5" s="61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1"/>
      <c r="D6" s="61"/>
      <c r="E6" s="61"/>
      <c r="F6" s="61"/>
      <c r="G6" s="61"/>
      <c r="H6" s="6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3" t="s">
        <v>43</v>
      </c>
      <c r="D8" s="63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3" t="s">
        <v>39</v>
      </c>
      <c r="D9" s="63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8"/>
      <c r="C11" s="58"/>
      <c r="D11" s="58"/>
      <c r="E11" s="58"/>
      <c r="F11" s="58"/>
      <c r="G11" s="58"/>
      <c r="H11" s="58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6" t="s">
        <v>41</v>
      </c>
      <c r="C14" s="56"/>
      <c r="D14" s="56"/>
      <c r="E14" s="56"/>
      <c r="F14" s="56"/>
      <c r="G14" s="56"/>
      <c r="H14" s="56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4" t="s">
        <v>14</v>
      </c>
      <c r="C15" s="64"/>
      <c r="D15" s="64"/>
      <c r="E15" s="33"/>
      <c r="F15" s="64" t="s">
        <v>13</v>
      </c>
      <c r="G15" s="64"/>
      <c r="H15" s="64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45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46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47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48</v>
      </c>
      <c r="B26" s="20"/>
      <c r="C26" s="20"/>
      <c r="D26" s="20"/>
      <c r="E26" s="21"/>
      <c r="F26" s="20"/>
      <c r="G26" s="20"/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3"/>
      <c r="B28" s="57"/>
      <c r="C28" s="57"/>
      <c r="D28" s="57"/>
      <c r="E28" s="57"/>
      <c r="F28" s="57"/>
      <c r="G28" s="57"/>
      <c r="H28" s="57"/>
      <c r="I28" s="28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23.25" x14ac:dyDescent="0.35">
      <c r="A30" s="34"/>
      <c r="B30" s="62"/>
      <c r="C30" s="62"/>
      <c r="D30" s="62"/>
      <c r="E30" s="62"/>
      <c r="F30" s="62"/>
      <c r="G30" s="62"/>
      <c r="H30" s="6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56"/>
      <c r="C31" s="56"/>
      <c r="D31" s="56"/>
      <c r="E31" s="56"/>
      <c r="F31" s="56"/>
      <c r="G31" s="56"/>
      <c r="H31" s="5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5"/>
      <c r="D32" s="36"/>
      <c r="E32" s="36"/>
      <c r="F32" s="36"/>
      <c r="G32" s="36"/>
      <c r="H32" s="31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7"/>
      <c r="D37" s="36"/>
      <c r="E37" s="36"/>
      <c r="F37" s="36"/>
      <c r="G37" s="36"/>
      <c r="H37" s="29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7"/>
      <c r="D38" s="36"/>
      <c r="E38" s="36"/>
      <c r="F38" s="36"/>
      <c r="G38" s="36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7"/>
      <c r="D39" s="36"/>
      <c r="E39" s="36"/>
      <c r="F39" s="36"/>
      <c r="G39" s="36"/>
      <c r="H39" s="29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1"/>
      <c r="D40" s="36"/>
      <c r="E40" s="36"/>
      <c r="F40" s="36"/>
      <c r="G40" s="36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1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</sheetData>
  <mergeCells count="12">
    <mergeCell ref="B31:H31"/>
    <mergeCell ref="B28:H28"/>
    <mergeCell ref="B11:H11"/>
    <mergeCell ref="A1:H4"/>
    <mergeCell ref="C5:H6"/>
    <mergeCell ref="B30:H30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opLeftCell="A34" zoomScaleNormal="100" workbookViewId="0">
      <selection activeCell="U30" sqref="U30:V66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18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47</v>
      </c>
      <c r="E8" s="26">
        <v>39065</v>
      </c>
      <c r="G8" s="26">
        <v>13775</v>
      </c>
      <c r="H8" s="8">
        <v>13775</v>
      </c>
      <c r="I8" s="26">
        <v>17700</v>
      </c>
      <c r="K8" s="26"/>
      <c r="M8" s="26">
        <f>SUM(E8,G8,I8,K8)</f>
        <v>70540</v>
      </c>
      <c r="N8" s="8"/>
      <c r="T8" s="29"/>
      <c r="U8" s="29"/>
      <c r="V8" s="29"/>
      <c r="W8" s="29"/>
      <c r="X8" s="29"/>
    </row>
    <row r="9" spans="1:24" x14ac:dyDescent="0.25">
      <c r="C9" s="25" t="s">
        <v>21</v>
      </c>
      <c r="D9" s="25"/>
      <c r="E9" s="25" t="s">
        <v>22</v>
      </c>
      <c r="F9" s="25"/>
      <c r="G9" s="25" t="s">
        <v>23</v>
      </c>
      <c r="H9" s="25"/>
      <c r="I9" s="25" t="s">
        <v>24</v>
      </c>
      <c r="J9" s="25"/>
      <c r="K9" s="25" t="s">
        <v>25</v>
      </c>
      <c r="L9" s="25"/>
      <c r="M9" s="25" t="s">
        <v>26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46</v>
      </c>
      <c r="E12" s="26">
        <v>16598</v>
      </c>
      <c r="G12" s="26">
        <v>6052</v>
      </c>
      <c r="I12" s="26">
        <v>12302</v>
      </c>
      <c r="K12" s="26"/>
      <c r="M12" s="26">
        <v>34952</v>
      </c>
      <c r="N12" s="8"/>
      <c r="T12" s="29"/>
      <c r="U12" s="29"/>
      <c r="V12" s="29"/>
      <c r="W12" s="29"/>
      <c r="X12" s="29"/>
    </row>
    <row r="13" spans="1:24" x14ac:dyDescent="0.25">
      <c r="C13" s="25" t="s">
        <v>27</v>
      </c>
      <c r="D13" s="25"/>
      <c r="E13" s="25" t="s">
        <v>22</v>
      </c>
      <c r="F13" s="25"/>
      <c r="G13" s="25" t="s">
        <v>23</v>
      </c>
      <c r="H13" s="25"/>
      <c r="I13" s="25" t="s">
        <v>24</v>
      </c>
      <c r="J13" s="25"/>
      <c r="K13" s="25" t="s">
        <v>25</v>
      </c>
      <c r="L13" s="25"/>
      <c r="M13" s="25" t="s">
        <v>26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44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28</v>
      </c>
      <c r="D17" s="25"/>
      <c r="E17" s="25" t="s">
        <v>22</v>
      </c>
      <c r="F17" s="25"/>
      <c r="G17" s="25" t="s">
        <v>23</v>
      </c>
      <c r="H17" s="25"/>
      <c r="I17" s="25" t="s">
        <v>24</v>
      </c>
      <c r="J17" s="25"/>
      <c r="K17" s="25" t="s">
        <v>25</v>
      </c>
      <c r="L17" s="25"/>
      <c r="M17" s="25" t="s">
        <v>26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44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29</v>
      </c>
      <c r="D21" s="25"/>
      <c r="E21" s="25" t="s">
        <v>22</v>
      </c>
      <c r="F21" s="25"/>
      <c r="G21" s="25" t="s">
        <v>23</v>
      </c>
      <c r="H21" s="25"/>
      <c r="I21" s="25" t="s">
        <v>24</v>
      </c>
      <c r="J21" s="25"/>
      <c r="K21" s="25" t="s">
        <v>25</v>
      </c>
      <c r="L21" s="25"/>
      <c r="M21" s="25" t="s">
        <v>26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30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31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46</v>
      </c>
      <c r="D29" s="41"/>
      <c r="E29" s="20">
        <v>195</v>
      </c>
      <c r="F29" s="41"/>
      <c r="G29" s="26">
        <v>70540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21</v>
      </c>
      <c r="D30" s="25"/>
      <c r="E30" s="27" t="s">
        <v>32</v>
      </c>
      <c r="F30" s="25"/>
      <c r="G30" s="27" t="s">
        <v>33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46</v>
      </c>
      <c r="D33" s="41"/>
      <c r="E33" s="20">
        <v>196</v>
      </c>
      <c r="F33" s="41"/>
      <c r="G33" s="26">
        <v>37339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27</v>
      </c>
      <c r="D34" s="25"/>
      <c r="E34" s="27" t="s">
        <v>32</v>
      </c>
      <c r="F34" s="25"/>
      <c r="G34" s="27" t="s">
        <v>33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44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28</v>
      </c>
      <c r="D38" s="25"/>
      <c r="E38" s="27" t="s">
        <v>32</v>
      </c>
      <c r="F38" s="25"/>
      <c r="G38" s="27" t="s">
        <v>33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44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29</v>
      </c>
      <c r="D42" s="25"/>
      <c r="E42" s="27" t="s">
        <v>32</v>
      </c>
      <c r="F42" s="25"/>
      <c r="G42" s="27" t="s">
        <v>33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34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35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/>
      <c r="D50" s="25"/>
      <c r="E50" s="26"/>
      <c r="F50" s="25"/>
      <c r="G50" s="24" t="s">
        <v>47</v>
      </c>
      <c r="H50" s="25"/>
      <c r="I50" s="26">
        <v>602355</v>
      </c>
      <c r="K50" s="29"/>
      <c r="L50" s="29"/>
      <c r="M50" s="29"/>
      <c r="T50" s="29"/>
      <c r="U50" s="29"/>
      <c r="V50" s="29"/>
    </row>
    <row r="51" spans="1:22" x14ac:dyDescent="0.25">
      <c r="C51" s="25" t="s">
        <v>21</v>
      </c>
      <c r="D51" s="25"/>
      <c r="E51" s="27" t="s">
        <v>36</v>
      </c>
      <c r="F51" s="25"/>
      <c r="G51" s="25" t="s">
        <v>27</v>
      </c>
      <c r="H51" s="25"/>
      <c r="I51" s="27" t="s">
        <v>36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/>
      <c r="D55" s="25"/>
      <c r="E55" s="26"/>
      <c r="F55" s="25"/>
      <c r="G55" s="24" t="s">
        <v>46</v>
      </c>
      <c r="H55" s="25"/>
      <c r="I55" s="26">
        <v>994381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37</v>
      </c>
      <c r="D56" s="25"/>
      <c r="E56" s="27" t="s">
        <v>36</v>
      </c>
      <c r="F56" s="25"/>
      <c r="G56" s="27" t="s">
        <v>38</v>
      </c>
      <c r="H56" s="25"/>
      <c r="I56" s="27" t="s">
        <v>36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2020-11-17T14:04:05Z</dcterms:modified>
</cp:coreProperties>
</file>